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4 кв" sheetId="4" r:id="rId1"/>
    <sheet name="Лист1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B38" i="4"/>
  <c r="B30" s="1"/>
  <c r="B28"/>
  <c r="B27"/>
  <c r="B26"/>
  <c r="B25"/>
  <c r="B20"/>
  <c r="B16"/>
  <c r="B14"/>
  <c r="B13" s="1"/>
  <c r="B7"/>
  <c r="B48" l="1"/>
</calcChain>
</file>

<file path=xl/sharedStrings.xml><?xml version="1.0" encoding="utf-8"?>
<sst xmlns="http://schemas.openxmlformats.org/spreadsheetml/2006/main" count="44" uniqueCount="44">
  <si>
    <t>Сведения об использовании подведомственными организациями выделяемых бюджетных средств</t>
  </si>
  <si>
    <t>За 4 квартал 2024 год.</t>
  </si>
  <si>
    <t>Доходы</t>
  </si>
  <si>
    <t>Субсидия на банные услуги</t>
  </si>
  <si>
    <t>Выручка за банные услуги</t>
  </si>
  <si>
    <t>Расходы по видам деятельности</t>
  </si>
  <si>
    <t>Факт</t>
  </si>
  <si>
    <t xml:space="preserve">Банные услуги </t>
  </si>
  <si>
    <t>Материальные затраты, в т.:</t>
  </si>
  <si>
    <t>Электроэнергия</t>
  </si>
  <si>
    <t>Дрова</t>
  </si>
  <si>
    <t>Кол-во (м.куб.)</t>
  </si>
  <si>
    <t>Услуги по распиловке дров</t>
  </si>
  <si>
    <t>Транспортные расходы по доставке дров</t>
  </si>
  <si>
    <t>Уголь (т.)</t>
  </si>
  <si>
    <t>Кол-во (т)</t>
  </si>
  <si>
    <t>Транспртные расходы по доставке угля</t>
  </si>
  <si>
    <t>Подвоз угля из с.Оксино и п.Хонгурей</t>
  </si>
  <si>
    <t>Текущий ремонт бани</t>
  </si>
  <si>
    <t>Расходные материалы</t>
  </si>
  <si>
    <t>Затраты на оплату труда</t>
  </si>
  <si>
    <t>Оплата труда</t>
  </si>
  <si>
    <t>Отчисления</t>
  </si>
  <si>
    <t>Амортизация</t>
  </si>
  <si>
    <t>Прочие затраты всего</t>
  </si>
  <si>
    <t>Спецмолоко</t>
  </si>
  <si>
    <t>Смывающие</t>
  </si>
  <si>
    <t>Льготная дорога</t>
  </si>
  <si>
    <t>Спецодежда</t>
  </si>
  <si>
    <t>Пожарное обеспечение</t>
  </si>
  <si>
    <t>Медицинский осмотр</t>
  </si>
  <si>
    <t xml:space="preserve">Транспортные расходы  </t>
  </si>
  <si>
    <t>Прочие расходы</t>
  </si>
  <si>
    <t>Услуги ТКО</t>
  </si>
  <si>
    <t xml:space="preserve">Общехозяйственные расходы </t>
  </si>
  <si>
    <t>Получено из лимитов 2024 года в счет 2023 года</t>
  </si>
  <si>
    <t xml:space="preserve">Налог УСН </t>
  </si>
  <si>
    <t xml:space="preserve">Расходы на услуги банка </t>
  </si>
  <si>
    <t>Амортизация безвозмездно полученная по баням</t>
  </si>
  <si>
    <t>Амортизация безвозмездно полученная по АУП</t>
  </si>
  <si>
    <t>Возврат субсидии по акту проверки</t>
  </si>
  <si>
    <t>Штраф по отчету СЗВ-ТД</t>
  </si>
  <si>
    <t>Финансовый результат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</si>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</sst>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DCE6F2"/>
        <bgColor rgb="FFFDEADA"/>
      </patternFill>
    </fill>
    <fill>
      <patternFill patternType="solid">
        <fgColor rgb="FFFDEADA"/>
        <bgColor rgb="FFDCE6F2"/>
      </patternFill>
    </fill>
    <fill>
      <patternFill patternType="solid">
        <fgColor theme="9" tint="0.59999389629810485"/>
        <bgColor rgb="FFFDEADA"/>
      </patternFill>
    </fill>
    <fill>
      <patternFill patternType="solid">
        <fgColor rgb="FFFFDE59"/>
        <bgColor rgb="FFFFCC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2" fillId="0" borderId="0" xfId="1" applyFont="1" applyBorder="1" applyAlignment="1">
      <alignment horizontal="center" wrapText="1"/>
    </xf>
    <xf numFmtId="0" fontId="1" fillId="0" borderId="0" xfId="1"/>
    <xf numFmtId="0" fontId="2" fillId="0" borderId="0" xfId="1" applyFont="1" applyBorder="1" applyAlignment="1">
      <alignment horizontal="center"/>
    </xf>
    <xf numFmtId="0" fontId="3" fillId="0" borderId="0" xfId="1" applyFont="1"/>
    <xf numFmtId="0" fontId="4" fillId="0" borderId="0" xfId="1" applyFont="1" applyBorder="1" applyAlignment="1">
      <alignment horizontal="center"/>
    </xf>
    <xf numFmtId="0" fontId="5" fillId="2" borderId="1" xfId="1" applyFont="1" applyFill="1" applyBorder="1"/>
    <xf numFmtId="2" fontId="5" fillId="2" borderId="1" xfId="1" applyNumberFormat="1" applyFont="1" applyFill="1" applyBorder="1"/>
    <xf numFmtId="0" fontId="3" fillId="0" borderId="1" xfId="1" applyFont="1" applyBorder="1"/>
    <xf numFmtId="2" fontId="3" fillId="0" borderId="1" xfId="1" applyNumberFormat="1" applyFont="1" applyBorder="1"/>
    <xf numFmtId="0" fontId="7" fillId="2" borderId="1" xfId="2" applyFont="1" applyFill="1" applyBorder="1"/>
    <xf numFmtId="0" fontId="3" fillId="2" borderId="2" xfId="1" applyFont="1" applyFill="1" applyBorder="1"/>
    <xf numFmtId="2" fontId="1" fillId="0" borderId="0" xfId="1" applyNumberFormat="1"/>
    <xf numFmtId="0" fontId="8" fillId="3" borderId="1" xfId="2" applyFont="1" applyFill="1" applyBorder="1"/>
    <xf numFmtId="2" fontId="7" fillId="3" borderId="1" xfId="2" applyNumberFormat="1" applyFont="1" applyFill="1" applyBorder="1"/>
    <xf numFmtId="0" fontId="7" fillId="4" borderId="1" xfId="2" applyFont="1" applyFill="1" applyBorder="1"/>
    <xf numFmtId="2" fontId="7" fillId="4" borderId="1" xfId="2" applyNumberFormat="1" applyFont="1" applyFill="1" applyBorder="1"/>
    <xf numFmtId="0" fontId="9" fillId="5" borderId="1" xfId="2" applyFont="1" applyFill="1" applyBorder="1"/>
    <xf numFmtId="2" fontId="9" fillId="5" borderId="1" xfId="2" applyNumberFormat="1" applyFont="1" applyFill="1" applyBorder="1"/>
    <xf numFmtId="0" fontId="8" fillId="0" borderId="1" xfId="2" applyFont="1" applyBorder="1"/>
    <xf numFmtId="2" fontId="8" fillId="0" borderId="1" xfId="2" applyNumberFormat="1" applyFont="1" applyBorder="1"/>
    <xf numFmtId="0" fontId="8" fillId="0" borderId="1" xfId="2" applyFont="1" applyBorder="1" applyAlignment="1">
      <alignment horizontal="left"/>
    </xf>
    <xf numFmtId="2" fontId="8" fillId="0" borderId="1" xfId="2" applyNumberFormat="1" applyFont="1" applyBorder="1" applyAlignment="1">
      <alignment horizontal="right"/>
    </xf>
    <xf numFmtId="2" fontId="10" fillId="5" borderId="1" xfId="2" applyNumberFormat="1" applyFont="1" applyFill="1" applyBorder="1" applyAlignment="1">
      <alignment horizontal="right"/>
    </xf>
    <xf numFmtId="0" fontId="9" fillId="0" borderId="1" xfId="2" applyFont="1" applyBorder="1"/>
    <xf numFmtId="0" fontId="7" fillId="6" borderId="1" xfId="2" applyFont="1" applyFill="1" applyBorder="1"/>
    <xf numFmtId="2" fontId="7" fillId="6" borderId="1" xfId="2" applyNumberFormat="1" applyFont="1" applyFill="1" applyBorder="1"/>
    <xf numFmtId="0" fontId="7" fillId="7" borderId="1" xfId="1" applyFont="1" applyFill="1" applyBorder="1" applyAlignment="1">
      <alignment wrapText="1"/>
    </xf>
    <xf numFmtId="2" fontId="7" fillId="7" borderId="1" xfId="1" applyNumberFormat="1" applyFont="1" applyFill="1" applyBorder="1"/>
    <xf numFmtId="0" fontId="11" fillId="2" borderId="1" xfId="1" applyFont="1" applyFill="1" applyBorder="1"/>
    <xf numFmtId="2" fontId="12" fillId="2" borderId="1" xfId="1" applyNumberFormat="1" applyFont="1" applyFill="1" applyBorder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53"/>
  <sheetViews>
    <sheetView tabSelected="1" zoomScale="130" zoomScaleNormal="130" workbookViewId="0">
      <selection activeCell="E9" sqref="E9"/>
    </sheetView>
  </sheetViews>
  <sheetFormatPr defaultColWidth="8.7109375" defaultRowHeight="15"/>
  <cols>
    <col min="1" max="1" width="47.28515625" style="2" customWidth="1"/>
    <col min="2" max="2" width="30" style="2" customWidth="1"/>
    <col min="3" max="3" width="18.42578125" style="2" customWidth="1"/>
    <col min="4" max="4" width="11.5703125" style="2" customWidth="1"/>
    <col min="5" max="5" width="12.7109375" style="2" customWidth="1"/>
    <col min="6" max="16384" width="8.7109375" style="2"/>
  </cols>
  <sheetData>
    <row r="2" spans="1:4" ht="57.6" customHeight="1">
      <c r="A2" s="1" t="s">
        <v>0</v>
      </c>
      <c r="B2" s="1"/>
    </row>
    <row r="3" spans="1:4" ht="20.25">
      <c r="A3" s="3"/>
      <c r="B3" s="3"/>
    </row>
    <row r="4" spans="1:4">
      <c r="A4" s="4"/>
      <c r="B4" s="4"/>
    </row>
    <row r="6" spans="1:4" ht="20.25">
      <c r="A6" s="5" t="s">
        <v>1</v>
      </c>
      <c r="B6" s="5"/>
    </row>
    <row r="7" spans="1:4">
      <c r="A7" s="6" t="s">
        <v>2</v>
      </c>
      <c r="B7" s="7">
        <f>B8+B9</f>
        <v>17487409.010000002</v>
      </c>
    </row>
    <row r="8" spans="1:4">
      <c r="A8" s="8" t="s">
        <v>3</v>
      </c>
      <c r="B8" s="8">
        <v>17217959.010000002</v>
      </c>
    </row>
    <row r="9" spans="1:4">
      <c r="A9" s="8" t="s">
        <v>4</v>
      </c>
      <c r="B9" s="9">
        <v>269450</v>
      </c>
    </row>
    <row r="12" spans="1:4">
      <c r="A12" s="10" t="s">
        <v>5</v>
      </c>
      <c r="B12" s="11" t="s">
        <v>6</v>
      </c>
      <c r="D12" s="12"/>
    </row>
    <row r="13" spans="1:4">
      <c r="A13" s="13" t="s">
        <v>7</v>
      </c>
      <c r="B13" s="14">
        <f>B14+B26+B29+B30+B40</f>
        <v>17691716.080000002</v>
      </c>
      <c r="D13" s="12"/>
    </row>
    <row r="14" spans="1:4">
      <c r="A14" s="15" t="s">
        <v>8</v>
      </c>
      <c r="B14" s="16">
        <f>B15+B16+B20+B24+B25</f>
        <v>1925860.55</v>
      </c>
      <c r="D14" s="12"/>
    </row>
    <row r="15" spans="1:4">
      <c r="A15" s="17" t="s">
        <v>9</v>
      </c>
      <c r="B15" s="18">
        <v>213324.84</v>
      </c>
      <c r="C15" s="12"/>
    </row>
    <row r="16" spans="1:4">
      <c r="A16" s="17" t="s">
        <v>10</v>
      </c>
      <c r="B16" s="18">
        <f>B17+B18+B19</f>
        <v>459905.9</v>
      </c>
      <c r="C16" s="12"/>
    </row>
    <row r="17" spans="1:4">
      <c r="A17" s="19" t="s">
        <v>11</v>
      </c>
      <c r="B17" s="20">
        <v>398675.9</v>
      </c>
    </row>
    <row r="18" spans="1:4">
      <c r="A18" s="19" t="s">
        <v>12</v>
      </c>
      <c r="B18" s="20">
        <v>33800</v>
      </c>
      <c r="C18" s="12"/>
    </row>
    <row r="19" spans="1:4">
      <c r="A19" s="19" t="s">
        <v>13</v>
      </c>
      <c r="B19" s="20">
        <v>27430</v>
      </c>
    </row>
    <row r="20" spans="1:4">
      <c r="A20" s="17" t="s">
        <v>14</v>
      </c>
      <c r="B20" s="18">
        <f>B21+B22+B23</f>
        <v>715069.61</v>
      </c>
      <c r="C20" s="12"/>
    </row>
    <row r="21" spans="1:4">
      <c r="A21" s="21" t="s">
        <v>15</v>
      </c>
      <c r="B21" s="22">
        <v>700768.35</v>
      </c>
    </row>
    <row r="22" spans="1:4" ht="15.75" customHeight="1">
      <c r="A22" s="19" t="s">
        <v>16</v>
      </c>
      <c r="B22" s="22">
        <v>14301.26</v>
      </c>
    </row>
    <row r="23" spans="1:4">
      <c r="A23" s="19" t="s">
        <v>17</v>
      </c>
      <c r="B23" s="22">
        <v>0</v>
      </c>
    </row>
    <row r="24" spans="1:4">
      <c r="A24" s="17" t="s">
        <v>18</v>
      </c>
      <c r="B24" s="23">
        <v>335955</v>
      </c>
    </row>
    <row r="25" spans="1:4">
      <c r="A25" s="17" t="s">
        <v>19</v>
      </c>
      <c r="B25" s="18">
        <f>194045.2+7560</f>
        <v>201605.2</v>
      </c>
      <c r="D25" s="12"/>
    </row>
    <row r="26" spans="1:4">
      <c r="A26" s="15" t="s">
        <v>20</v>
      </c>
      <c r="B26" s="15">
        <f>B27+B28</f>
        <v>11506028.68</v>
      </c>
    </row>
    <row r="27" spans="1:4">
      <c r="A27" s="24" t="s">
        <v>21</v>
      </c>
      <c r="B27" s="19">
        <f>8711196.06-26000-21100</f>
        <v>8664096.0600000005</v>
      </c>
    </row>
    <row r="28" spans="1:4">
      <c r="A28" s="24" t="s">
        <v>22</v>
      </c>
      <c r="B28" s="19">
        <f>2856062.62-7800-6330</f>
        <v>2841932.62</v>
      </c>
    </row>
    <row r="29" spans="1:4">
      <c r="A29" s="15" t="s">
        <v>23</v>
      </c>
      <c r="B29" s="16">
        <v>519099.96</v>
      </c>
      <c r="C29" s="12"/>
    </row>
    <row r="30" spans="1:4">
      <c r="A30" s="15" t="s">
        <v>24</v>
      </c>
      <c r="B30" s="16">
        <f>B31+B32+B33+B34+B35+B36+B37+B38+B39</f>
        <v>405588.58999999997</v>
      </c>
    </row>
    <row r="31" spans="1:4">
      <c r="A31" s="19" t="s">
        <v>25</v>
      </c>
      <c r="B31" s="20">
        <v>87674.5</v>
      </c>
    </row>
    <row r="32" spans="1:4">
      <c r="A32" s="19" t="s">
        <v>26</v>
      </c>
      <c r="B32" s="20">
        <v>12827</v>
      </c>
    </row>
    <row r="33" spans="1:4">
      <c r="A33" s="19" t="s">
        <v>27</v>
      </c>
      <c r="B33" s="20">
        <v>27737.9</v>
      </c>
    </row>
    <row r="34" spans="1:4">
      <c r="A34" s="19" t="s">
        <v>28</v>
      </c>
      <c r="B34" s="20">
        <v>141052.29</v>
      </c>
    </row>
    <row r="35" spans="1:4" ht="16.5" customHeight="1">
      <c r="A35" s="19" t="s">
        <v>29</v>
      </c>
      <c r="B35" s="20">
        <v>32000</v>
      </c>
    </row>
    <row r="36" spans="1:4">
      <c r="A36" s="19" t="s">
        <v>30</v>
      </c>
      <c r="B36" s="20">
        <v>68410</v>
      </c>
    </row>
    <row r="37" spans="1:4">
      <c r="A37" s="19" t="s">
        <v>31</v>
      </c>
      <c r="B37" s="20">
        <v>5360</v>
      </c>
    </row>
    <row r="38" spans="1:4">
      <c r="A38" s="19" t="s">
        <v>32</v>
      </c>
      <c r="B38" s="20">
        <f>9000+8932.8</f>
        <v>17932.8</v>
      </c>
      <c r="D38" s="12"/>
    </row>
    <row r="39" spans="1:4">
      <c r="A39" s="19" t="s">
        <v>33</v>
      </c>
      <c r="B39" s="20">
        <v>12594.1</v>
      </c>
      <c r="D39" s="12"/>
    </row>
    <row r="40" spans="1:4">
      <c r="A40" s="15" t="s">
        <v>34</v>
      </c>
      <c r="B40" s="16">
        <v>3335138.3</v>
      </c>
    </row>
    <row r="41" spans="1:4">
      <c r="A41" s="25" t="s">
        <v>35</v>
      </c>
      <c r="B41" s="26">
        <v>187861.56</v>
      </c>
    </row>
    <row r="42" spans="1:4">
      <c r="A42" s="27" t="s">
        <v>36</v>
      </c>
      <c r="B42" s="28">
        <v>203978.17019999999</v>
      </c>
    </row>
    <row r="43" spans="1:4">
      <c r="A43" s="27" t="s">
        <v>37</v>
      </c>
      <c r="B43" s="28">
        <v>24162.25</v>
      </c>
    </row>
    <row r="44" spans="1:4">
      <c r="A44" s="27" t="s">
        <v>38</v>
      </c>
      <c r="B44" s="28">
        <v>519099.96</v>
      </c>
    </row>
    <row r="45" spans="1:4">
      <c r="A45" s="27" t="s">
        <v>39</v>
      </c>
      <c r="B45" s="28">
        <v>0</v>
      </c>
    </row>
    <row r="46" spans="1:4" hidden="1">
      <c r="A46" s="27" t="s">
        <v>40</v>
      </c>
      <c r="B46" s="28">
        <v>0</v>
      </c>
    </row>
    <row r="47" spans="1:4">
      <c r="A47" s="27" t="s">
        <v>41</v>
      </c>
      <c r="B47" s="28">
        <v>1456.06</v>
      </c>
    </row>
    <row r="48" spans="1:4" ht="18.75">
      <c r="A48" s="29" t="s">
        <v>42</v>
      </c>
      <c r="B48" s="30">
        <f>B7-B13-B41-B42-B43+B44+B45-B46-B47</f>
        <v>-102665.15020000027</v>
      </c>
    </row>
    <row r="51" spans="1:2">
      <c r="A51" s="2" t="s">
        <v>43</v>
      </c>
      <c r="B51" s="12"/>
    </row>
    <row r="53" spans="1:2">
      <c r="B53" s="12"/>
    </row>
  </sheetData>
  <mergeCells count="3">
    <mergeCell ref="A2:B2"/>
    <mergeCell ref="A3:B3"/>
    <mergeCell ref="A6:B6"/>
  </mergeCells>
  <pageMargins left="0.51180555555555496" right="0.31527777777777799" top="0.74791666666666701" bottom="0.74791666666666701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 кв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2025-02-04T10:22:11Z</dcterms:modified>
</cp:coreProperties>
</file>