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4 кв 2016 отчет на сайт " sheetId="9" r:id="rId1"/>
  </sheets>
  <calcPr calcId="125725"/>
</workbook>
</file>

<file path=xl/calcChain.xml><?xml version="1.0" encoding="utf-8"?>
<calcChain xmlns="http://schemas.openxmlformats.org/spreadsheetml/2006/main">
  <c r="B7" i="9"/>
  <c r="B38" l="1"/>
  <c r="B37" s="1"/>
  <c r="B35"/>
  <c r="B30"/>
  <c r="B26"/>
  <c r="B24"/>
  <c r="B23"/>
  <c r="B21"/>
  <c r="B19"/>
  <c r="B17" s="1"/>
  <c r="B15" l="1"/>
  <c r="B14" s="1"/>
  <c r="B41" s="1"/>
</calcChain>
</file>

<file path=xl/sharedStrings.xml><?xml version="1.0" encoding="utf-8"?>
<sst xmlns="http://schemas.openxmlformats.org/spreadsheetml/2006/main" count="38" uniqueCount="37">
  <si>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</si>
  <si>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</si>
  <si>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</si>
  <si>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</si>
  <si>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</si>
  <si>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</si>
  <si>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</si>
  <si>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</si>
  <si>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</si>
  <si>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</si>
  <si>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</si>
  <si>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</si>
  <si>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</si>
  <si>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</si>
  <si>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Транспортные расходы по доставке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</si>
  <si>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</si>
  <si>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</si>
  <si>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</si>
  <si>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</si>
  <si>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</si>
  <si>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Приобретение ОС</t>
  </si>
  <si>
    <t>Прочие затраты всего</t>
  </si>
  <si>
    <t>Спецмолоко</t>
  </si>
  <si>
    <t>Льготная дорога</t>
  </si>
  <si>
    <t>Спецодежда</t>
  </si>
  <si>
    <t xml:space="preserve">Уголь </t>
  </si>
  <si>
    <t xml:space="preserve"> </t>
  </si>
  <si>
    <t>Банные услуги за 2016 год</t>
  </si>
  <si>
    <t>Банные услуги за 2015 г (задолженность)</t>
  </si>
  <si>
    <t>Неустойка, госпошлина</t>
  </si>
  <si>
    <t>МПЗР "Севержилкомсервис" задолженность за 2015г, в т.ч.:</t>
  </si>
  <si>
    <t>Итого расходов за 2016 год</t>
  </si>
  <si>
    <t>Медкомиссия</t>
  </si>
  <si>
    <t>Общехозяйственные расходы 2016г</t>
  </si>
  <si>
    <t>Дополнительное финансирование</t>
  </si>
  <si>
    <t>Возврат средств</t>
  </si>
  <si>
    <t>4 квартал 2016 года.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</si>
</sst>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2" fillId="0" borderId="1" xfId="0" applyFont="1" applyBorder="1"/>
    <xf numFmtId="0" fontId="6" fillId="2" borderId="1" xfId="1" applyFont="1" applyFill="1" applyBorder="1"/>
    <xf numFmtId="0" fontId="2" fillId="2" borderId="2" xfId="0" applyFont="1" applyFill="1" applyBorder="1"/>
    <xf numFmtId="0" fontId="7" fillId="3" borderId="1" xfId="1" applyFont="1" applyFill="1" applyBorder="1"/>
    <xf numFmtId="0" fontId="6" fillId="4" borderId="1" xfId="1" applyFont="1" applyFill="1" applyBorder="1"/>
    <xf numFmtId="0" fontId="8" fillId="5" borderId="1" xfId="1" applyFont="1" applyFill="1" applyBorder="1"/>
    <xf numFmtId="0" fontId="7" fillId="0" borderId="1" xfId="1" applyFont="1" applyBorder="1"/>
    <xf numFmtId="0" fontId="7" fillId="0" borderId="1" xfId="1" applyFont="1" applyBorder="1" applyAlignment="1">
      <alignment horizontal="left"/>
    </xf>
    <xf numFmtId="0" fontId="8" fillId="0" borderId="1" xfId="1" applyFont="1" applyBorder="1"/>
    <xf numFmtId="0" fontId="7" fillId="3" borderId="1" xfId="0" applyFont="1" applyFill="1" applyBorder="1"/>
    <xf numFmtId="0" fontId="6" fillId="4" borderId="1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2" fontId="0" fillId="0" borderId="0" xfId="0" applyNumberFormat="1"/>
    <xf numFmtId="0" fontId="12" fillId="2" borderId="1" xfId="0" applyFont="1" applyFill="1" applyBorder="1"/>
    <xf numFmtId="0" fontId="0" fillId="0" borderId="0" xfId="0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7" fillId="0" borderId="1" xfId="1" applyNumberFormat="1" applyFont="1" applyBorder="1"/>
    <xf numFmtId="1" fontId="6" fillId="4" borderId="1" xfId="1" applyNumberFormat="1" applyFont="1" applyFill="1" applyBorder="1"/>
    <xf numFmtId="1" fontId="6" fillId="3" borderId="1" xfId="1" applyNumberFormat="1" applyFont="1" applyFill="1" applyBorder="1"/>
    <xf numFmtId="1" fontId="8" fillId="5" borderId="1" xfId="1" applyNumberFormat="1" applyFont="1" applyFill="1" applyBorder="1"/>
    <xf numFmtId="1" fontId="7" fillId="0" borderId="1" xfId="1" applyNumberFormat="1" applyFont="1" applyFill="1" applyBorder="1" applyAlignment="1">
      <alignment horizontal="right"/>
    </xf>
    <xf numFmtId="1" fontId="9" fillId="5" borderId="1" xfId="1" applyNumberFormat="1" applyFont="1" applyFill="1" applyBorder="1" applyAlignment="1">
      <alignment horizontal="right"/>
    </xf>
    <xf numFmtId="1" fontId="2" fillId="3" borderId="1" xfId="0" applyNumberFormat="1" applyFont="1" applyFill="1" applyBorder="1"/>
    <xf numFmtId="1" fontId="6" fillId="4" borderId="1" xfId="0" applyNumberFormat="1" applyFont="1" applyFill="1" applyBorder="1"/>
    <xf numFmtId="1" fontId="7" fillId="0" borderId="1" xfId="0" applyNumberFormat="1" applyFont="1" applyBorder="1"/>
    <xf numFmtId="1" fontId="11" fillId="2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tabSelected="1" topLeftCell="A13" workbookViewId="0">
      <selection activeCell="F17" sqref="F17"/>
    </sheetView>
  </sheetViews>
  <sheetFormatPr defaultRowHeight="14.4"/>
  <cols>
    <col min="1" max="1" width="51.109375" customWidth="1"/>
    <col min="2" max="2" width="30" customWidth="1"/>
    <col min="3" max="3" width="9.33203125" bestFit="1" customWidth="1"/>
  </cols>
  <sheetData>
    <row r="2" spans="1:2" ht="84.75" customHeight="1">
      <c r="A2" s="18" t="s">
        <v>0</v>
      </c>
      <c r="B2" s="18"/>
    </row>
    <row r="3" spans="1:2" ht="21">
      <c r="A3" s="19"/>
      <c r="B3" s="19"/>
    </row>
    <row r="4" spans="1:2">
      <c r="A4" s="1"/>
      <c r="B4" s="1"/>
    </row>
    <row r="6" spans="1:2" ht="20.399999999999999">
      <c r="A6" s="20" t="s">
        <v>36</v>
      </c>
      <c r="B6" s="20"/>
    </row>
    <row r="7" spans="1:2">
      <c r="A7" s="2" t="s">
        <v>1</v>
      </c>
      <c r="B7" s="2">
        <f>B8+B9+B10+B11</f>
        <v>9722233</v>
      </c>
    </row>
    <row r="8" spans="1:2">
      <c r="A8" s="3" t="s">
        <v>2</v>
      </c>
      <c r="B8" s="3">
        <v>8909113</v>
      </c>
    </row>
    <row r="9" spans="1:2">
      <c r="A9" s="3" t="s">
        <v>3</v>
      </c>
      <c r="B9" s="3">
        <v>301120</v>
      </c>
    </row>
    <row r="10" spans="1:2">
      <c r="A10" s="3" t="s">
        <v>34</v>
      </c>
      <c r="B10" s="3">
        <v>500000</v>
      </c>
    </row>
    <row r="11" spans="1:2">
      <c r="A11" s="3" t="s">
        <v>35</v>
      </c>
      <c r="B11" s="3">
        <v>12000</v>
      </c>
    </row>
    <row r="13" spans="1:2">
      <c r="A13" s="4" t="s">
        <v>4</v>
      </c>
      <c r="B13" s="5" t="s">
        <v>5</v>
      </c>
    </row>
    <row r="14" spans="1:2">
      <c r="A14" s="6" t="s">
        <v>27</v>
      </c>
      <c r="B14" s="23">
        <f>B15+B26+B29+B30+B36</f>
        <v>9222780.1999999993</v>
      </c>
    </row>
    <row r="15" spans="1:2">
      <c r="A15" s="7" t="s">
        <v>6</v>
      </c>
      <c r="B15" s="22">
        <f t="shared" ref="B15" si="0">B16+B17+B21+B24+B25</f>
        <v>1365284.6600000001</v>
      </c>
    </row>
    <row r="16" spans="1:2">
      <c r="A16" s="8" t="s">
        <v>7</v>
      </c>
      <c r="B16" s="24">
        <v>110092</v>
      </c>
    </row>
    <row r="17" spans="1:3">
      <c r="A17" s="8" t="s">
        <v>8</v>
      </c>
      <c r="B17" s="24">
        <f t="shared" ref="B17" si="1">B18+B19+B20</f>
        <v>210332</v>
      </c>
    </row>
    <row r="18" spans="1:3">
      <c r="A18" s="9" t="s">
        <v>9</v>
      </c>
      <c r="B18" s="21">
        <v>166956</v>
      </c>
    </row>
    <row r="19" spans="1:3">
      <c r="A19" s="9" t="s">
        <v>10</v>
      </c>
      <c r="B19" s="21">
        <f>17794*2</f>
        <v>35588</v>
      </c>
    </row>
    <row r="20" spans="1:3">
      <c r="A20" s="9" t="s">
        <v>11</v>
      </c>
      <c r="B20" s="21">
        <v>7788</v>
      </c>
    </row>
    <row r="21" spans="1:3">
      <c r="A21" s="8" t="s">
        <v>12</v>
      </c>
      <c r="B21" s="24">
        <f>B22+B23</f>
        <v>850699.8</v>
      </c>
    </row>
    <row r="22" spans="1:3">
      <c r="A22" s="10" t="s">
        <v>13</v>
      </c>
      <c r="B22" s="25">
        <v>808834.5</v>
      </c>
    </row>
    <row r="23" spans="1:3">
      <c r="A23" s="9" t="s">
        <v>14</v>
      </c>
      <c r="B23" s="25">
        <f>13955.1+27910.2</f>
        <v>41865.300000000003</v>
      </c>
    </row>
    <row r="24" spans="1:3">
      <c r="A24" s="8" t="s">
        <v>15</v>
      </c>
      <c r="B24" s="26">
        <f>27326.5+34363.36+24000+50965</f>
        <v>136654.85999999999</v>
      </c>
    </row>
    <row r="25" spans="1:3">
      <c r="A25" s="8" t="s">
        <v>16</v>
      </c>
      <c r="B25" s="24">
        <v>57506</v>
      </c>
    </row>
    <row r="26" spans="1:3">
      <c r="A26" s="7" t="s">
        <v>17</v>
      </c>
      <c r="B26" s="22">
        <f t="shared" ref="B26" si="2">B27+B28</f>
        <v>4841786</v>
      </c>
    </row>
    <row r="27" spans="1:3">
      <c r="A27" s="11" t="s">
        <v>18</v>
      </c>
      <c r="B27" s="21">
        <v>3645979</v>
      </c>
      <c r="C27" s="17"/>
    </row>
    <row r="28" spans="1:3">
      <c r="A28" s="11" t="s">
        <v>19</v>
      </c>
      <c r="B28" s="21">
        <v>1195807</v>
      </c>
      <c r="C28" s="17"/>
    </row>
    <row r="29" spans="1:3">
      <c r="A29" s="7" t="s">
        <v>20</v>
      </c>
      <c r="B29" s="22"/>
    </row>
    <row r="30" spans="1:3">
      <c r="A30" s="7" t="s">
        <v>21</v>
      </c>
      <c r="B30" s="22">
        <f>B31+B32+B33+B35+B34</f>
        <v>239890.54</v>
      </c>
    </row>
    <row r="31" spans="1:3">
      <c r="A31" s="9" t="s">
        <v>22</v>
      </c>
      <c r="B31" s="21">
        <v>43705</v>
      </c>
    </row>
    <row r="32" spans="1:3">
      <c r="A32" s="9" t="s">
        <v>23</v>
      </c>
      <c r="B32" s="21">
        <v>18135</v>
      </c>
    </row>
    <row r="33" spans="1:3">
      <c r="A33" s="9" t="s">
        <v>24</v>
      </c>
      <c r="B33" s="21">
        <v>112250</v>
      </c>
    </row>
    <row r="34" spans="1:3">
      <c r="A34" s="9" t="s">
        <v>32</v>
      </c>
      <c r="B34" s="21">
        <v>3776.69</v>
      </c>
    </row>
    <row r="35" spans="1:3">
      <c r="A35" s="9" t="s">
        <v>29</v>
      </c>
      <c r="B35" s="21">
        <f>62023.85</f>
        <v>62023.85</v>
      </c>
    </row>
    <row r="36" spans="1:3">
      <c r="A36" s="7" t="s">
        <v>33</v>
      </c>
      <c r="B36" s="22">
        <v>2775819</v>
      </c>
    </row>
    <row r="37" spans="1:3">
      <c r="A37" s="12" t="s">
        <v>28</v>
      </c>
      <c r="B37" s="27">
        <f>B38</f>
        <v>500000</v>
      </c>
    </row>
    <row r="38" spans="1:3" ht="27">
      <c r="A38" s="13" t="s">
        <v>30</v>
      </c>
      <c r="B38" s="28">
        <f>B39+B40</f>
        <v>500000</v>
      </c>
    </row>
    <row r="39" spans="1:3" hidden="1">
      <c r="A39" s="14" t="s">
        <v>8</v>
      </c>
      <c r="B39" s="29"/>
    </row>
    <row r="40" spans="1:3">
      <c r="A40" s="14" t="s">
        <v>25</v>
      </c>
      <c r="B40" s="29">
        <v>500000</v>
      </c>
    </row>
    <row r="41" spans="1:3" ht="17.399999999999999">
      <c r="A41" s="16" t="s">
        <v>31</v>
      </c>
      <c r="B41" s="30">
        <f>B37+B14</f>
        <v>9722780.1999999993</v>
      </c>
      <c r="C41" s="15"/>
    </row>
    <row r="43" spans="1:3">
      <c r="B43" s="15"/>
    </row>
    <row r="44" spans="1:3">
      <c r="A44" t="s">
        <v>26</v>
      </c>
      <c r="B44" s="15"/>
    </row>
    <row r="46" spans="1:3">
      <c r="B46" s="15"/>
    </row>
  </sheetData>
  <mergeCells count="3">
    <mergeCell ref="A2:B2"/>
    <mergeCell ref="A3:B3"/>
    <mergeCell ref="A6:B6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2016 отчет на сайт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2017-03-09T10:46:00Z</dcterms:modified>
</cp:coreProperties>
</file>