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 кв 2016 отчет на сайт СМ" sheetId="6" r:id="rId1"/>
  </sheets>
  <calcPr calcId="125725"/>
</workbook>
</file>

<file path=xl/calcChain.xml><?xml version="1.0" encoding="utf-8"?>
<calcChain xmlns="http://schemas.openxmlformats.org/spreadsheetml/2006/main">
  <c r="B36" i="6"/>
  <c r="B35" s="1"/>
  <c r="B33"/>
  <c r="B32"/>
  <c r="B30"/>
  <c r="B29" s="1"/>
  <c r="B25"/>
  <c r="B24"/>
  <c r="B23"/>
  <c r="B20"/>
  <c r="B16"/>
  <c r="B15"/>
  <c r="B14" s="1"/>
  <c r="B13" s="1"/>
  <c r="B7"/>
  <c r="B39" l="1"/>
</calcChain>
</file>

<file path=xl/sharedStrings.xml><?xml version="1.0" encoding="utf-8"?>
<sst xmlns="http://schemas.openxmlformats.org/spreadsheetml/2006/main" count="35" uniqueCount="34">
  <si>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</si>
  <si>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</si>
  <si>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</si>
  <si>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</si>
  <si>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</si>
  <si>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</si>
  <si>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</si>
  <si>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</si>
  <si>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</si>
  <si>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</si>
  <si>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</si>
  <si>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</si>
  <si>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</si>
  <si>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</si>
  <si>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</si>
  <si>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</si>
  <si>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</si>
  <si>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</si>
  <si>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</si>
  <si>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</si>
  <si>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Приобретение ОС</t>
  </si>
  <si>
    <t>Прочие затраты всего</t>
  </si>
  <si>
    <t>Спецмолоко</t>
  </si>
  <si>
    <t>Льготная дорога</t>
  </si>
  <si>
    <t>Спецодежда</t>
  </si>
  <si>
    <t xml:space="preserve">Уголь </t>
  </si>
  <si>
    <t xml:space="preserve"> </t>
  </si>
  <si>
    <t>Банные услуги за 2016 год</t>
  </si>
  <si>
    <t>1 квартал 2016 года.</t>
  </si>
  <si>
    <t>Банные услуги за 2015 г (задолженность)</t>
  </si>
  <si>
    <t>Неустойка, госпошлина</t>
  </si>
  <si>
    <t>МПЗР "Севержилкомсервис" задолженность за 2015г, в т.ч.:</t>
  </si>
  <si>
    <t>Итого расходов за 2016 год</t>
  </si>
  <si>
    <t>Общехозяйственные расходы 2016г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</si>
</sst>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4" fillId="2" borderId="1" xfId="0" applyFont="1" applyFill="1" applyBorder="1"/>
    <xf numFmtId="0" fontId="2" fillId="0" borderId="1" xfId="0" applyFont="1" applyBorder="1"/>
    <xf numFmtId="0" fontId="6" fillId="2" borderId="1" xfId="1" applyFont="1" applyFill="1" applyBorder="1"/>
    <xf numFmtId="0" fontId="2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7" fillId="3" borderId="1" xfId="0" applyFont="1" applyFill="1" applyBorder="1"/>
    <xf numFmtId="2" fontId="2" fillId="3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/>
    <xf numFmtId="0" fontId="10" fillId="6" borderId="1" xfId="0" applyFont="1" applyFill="1" applyBorder="1" applyAlignment="1">
      <alignment wrapText="1"/>
    </xf>
    <xf numFmtId="2" fontId="7" fillId="0" borderId="1" xfId="0" applyNumberFormat="1" applyFont="1" applyBorder="1"/>
    <xf numFmtId="2" fontId="0" fillId="0" borderId="0" xfId="0" applyNumberFormat="1"/>
    <xf numFmtId="2" fontId="11" fillId="2" borderId="1" xfId="0" applyNumberFormat="1" applyFont="1" applyFill="1" applyBorder="1"/>
    <xf numFmtId="0" fontId="12" fillId="2" borderId="1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4"/>
  <sheetViews>
    <sheetView tabSelected="1" topLeftCell="A22" workbookViewId="0">
      <selection activeCell="A43" sqref="A43"/>
    </sheetView>
  </sheetViews>
  <sheetFormatPr defaultRowHeight="15"/>
  <cols>
    <col min="1" max="1" width="51.140625" customWidth="1"/>
    <col min="2" max="2" width="30" customWidth="1"/>
  </cols>
  <sheetData>
    <row r="2" spans="1:2" ht="84.75" customHeight="1">
      <c r="A2" s="27" t="s">
        <v>0</v>
      </c>
      <c r="B2" s="27"/>
    </row>
    <row r="3" spans="1:2" ht="20.25">
      <c r="A3" s="28"/>
      <c r="B3" s="28"/>
    </row>
    <row r="4" spans="1:2">
      <c r="A4" s="1"/>
      <c r="B4" s="1"/>
    </row>
    <row r="6" spans="1:2" ht="20.25">
      <c r="A6" s="29" t="s">
        <v>28</v>
      </c>
      <c r="B6" s="29"/>
    </row>
    <row r="7" spans="1:2">
      <c r="A7" s="2" t="s">
        <v>1</v>
      </c>
      <c r="B7" s="2">
        <f>B8+B9</f>
        <v>2583240</v>
      </c>
    </row>
    <row r="8" spans="1:2">
      <c r="A8" s="3" t="s">
        <v>2</v>
      </c>
      <c r="B8" s="3">
        <v>2514500</v>
      </c>
    </row>
    <row r="9" spans="1:2">
      <c r="A9" s="3" t="s">
        <v>3</v>
      </c>
      <c r="B9" s="3">
        <v>68740</v>
      </c>
    </row>
    <row r="12" spans="1:2">
      <c r="A12" s="4" t="s">
        <v>4</v>
      </c>
      <c r="B12" s="5" t="s">
        <v>5</v>
      </c>
    </row>
    <row r="13" spans="1:2">
      <c r="A13" s="6" t="s">
        <v>27</v>
      </c>
      <c r="B13" s="7">
        <f>B14+B25+B28+B29+B34</f>
        <v>2271320.5499999998</v>
      </c>
    </row>
    <row r="14" spans="1:2">
      <c r="A14" s="8" t="s">
        <v>6</v>
      </c>
      <c r="B14" s="9">
        <f t="shared" ref="B14" si="0">B15+B16+B20+B23+B24</f>
        <v>164258.04</v>
      </c>
    </row>
    <row r="15" spans="1:2">
      <c r="A15" s="10" t="s">
        <v>7</v>
      </c>
      <c r="B15" s="11">
        <f>11303.39+9220.29</f>
        <v>20523.68</v>
      </c>
    </row>
    <row r="16" spans="1:2">
      <c r="A16" s="10" t="s">
        <v>8</v>
      </c>
      <c r="B16" s="11">
        <f t="shared" ref="B16" si="1">B17+B18+B19</f>
        <v>0</v>
      </c>
    </row>
    <row r="17" spans="1:2">
      <c r="A17" s="12" t="s">
        <v>9</v>
      </c>
      <c r="B17" s="13">
        <v>0</v>
      </c>
    </row>
    <row r="18" spans="1:2">
      <c r="A18" s="12" t="s">
        <v>10</v>
      </c>
      <c r="B18" s="13">
        <v>0</v>
      </c>
    </row>
    <row r="19" spans="1:2">
      <c r="A19" s="12" t="s">
        <v>11</v>
      </c>
      <c r="B19" s="13">
        <v>0</v>
      </c>
    </row>
    <row r="20" spans="1:2">
      <c r="A20" s="10" t="s">
        <v>12</v>
      </c>
      <c r="B20" s="11">
        <f>B21+B22</f>
        <v>0</v>
      </c>
    </row>
    <row r="21" spans="1:2">
      <c r="A21" s="14" t="s">
        <v>13</v>
      </c>
      <c r="B21" s="15">
        <v>0</v>
      </c>
    </row>
    <row r="22" spans="1:2">
      <c r="A22" s="12" t="s">
        <v>14</v>
      </c>
      <c r="B22" s="15">
        <v>0</v>
      </c>
    </row>
    <row r="23" spans="1:2">
      <c r="A23" s="10" t="s">
        <v>15</v>
      </c>
      <c r="B23" s="16">
        <f>17158.5+34363.36+24000+50965</f>
        <v>126486.86</v>
      </c>
    </row>
    <row r="24" spans="1:2">
      <c r="A24" s="10" t="s">
        <v>16</v>
      </c>
      <c r="B24" s="11">
        <f>12675+3669+903.5</f>
        <v>17247.5</v>
      </c>
    </row>
    <row r="25" spans="1:2">
      <c r="A25" s="8" t="s">
        <v>17</v>
      </c>
      <c r="B25" s="8">
        <f t="shared" ref="B25" si="2">B26+B27</f>
        <v>1436081.93</v>
      </c>
    </row>
    <row r="26" spans="1:2">
      <c r="A26" s="17" t="s">
        <v>18</v>
      </c>
      <c r="B26" s="12">
        <v>1072948.43</v>
      </c>
    </row>
    <row r="27" spans="1:2">
      <c r="A27" s="17" t="s">
        <v>19</v>
      </c>
      <c r="B27" s="12">
        <v>363133.5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</f>
        <v>121068.85</v>
      </c>
    </row>
    <row r="30" spans="1:2">
      <c r="A30" s="12" t="s">
        <v>22</v>
      </c>
      <c r="B30" s="13">
        <f>5700+3600</f>
        <v>9300</v>
      </c>
    </row>
    <row r="31" spans="1:2">
      <c r="A31" s="12" t="s">
        <v>23</v>
      </c>
      <c r="B31" s="13">
        <v>18135</v>
      </c>
    </row>
    <row r="32" spans="1:2">
      <c r="A32" s="12" t="s">
        <v>24</v>
      </c>
      <c r="B32" s="13">
        <f>26150+5460</f>
        <v>31610</v>
      </c>
    </row>
    <row r="33" spans="1:2">
      <c r="A33" s="12" t="s">
        <v>30</v>
      </c>
      <c r="B33" s="13">
        <f>62023.85</f>
        <v>62023.85</v>
      </c>
    </row>
    <row r="34" spans="1:2">
      <c r="A34" s="8" t="s">
        <v>33</v>
      </c>
      <c r="B34" s="9">
        <v>549911.73</v>
      </c>
    </row>
    <row r="35" spans="1:2">
      <c r="A35" s="18" t="s">
        <v>29</v>
      </c>
      <c r="B35" s="19">
        <f>B36</f>
        <v>100000</v>
      </c>
    </row>
    <row r="36" spans="1:2" ht="26.25">
      <c r="A36" s="20" t="s">
        <v>31</v>
      </c>
      <c r="B36" s="21">
        <f>B37+B38</f>
        <v>100000</v>
      </c>
    </row>
    <row r="37" spans="1:2" hidden="1">
      <c r="A37" s="22" t="s">
        <v>8</v>
      </c>
      <c r="B37" s="23"/>
    </row>
    <row r="38" spans="1:2">
      <c r="A38" s="22" t="s">
        <v>25</v>
      </c>
      <c r="B38" s="23">
        <v>100000</v>
      </c>
    </row>
    <row r="39" spans="1:2" ht="18.75">
      <c r="A39" s="26" t="s">
        <v>32</v>
      </c>
      <c r="B39" s="25">
        <f>B35+B13</f>
        <v>2371320.5499999998</v>
      </c>
    </row>
    <row r="42" spans="1:2">
      <c r="A42" t="s">
        <v>26</v>
      </c>
      <c r="B42" s="24"/>
    </row>
    <row r="44" spans="1:2">
      <c r="B44" s="24"/>
    </row>
  </sheetData>
  <mergeCells count="3">
    <mergeCell ref="A2:B2"/>
    <mergeCell ref="A3:B3"/>
    <mergeCell ref="A6:B6"/>
  </mergeCells>
  <pageMargins left="0.5118110236220472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2016 отчет на сайт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2016-08-09T06:58:54Z</dcterms:modified>
</cp:coreProperties>
</file>